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6DFD427B-1908-4C17-B5DE-F851B203B573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81029"/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<sst xmlns="http://schemas.openxmlformats.org/spreadsheetml/2006/main" count="235" uniqueCount="62">
  <si>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</si>
  <si>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</si>
  <si>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</si>
  <si>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</si>
  <si>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</si>
  <si>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</si>
  <si>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</si>
  <si>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</si>
  <si>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</si>
  <si>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</si>
  <si>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</si>
  <si>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</si>
  <si>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</si>
  <si>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</si>
  <si>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</si>
  <si>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</si>
  <si>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</si>
  <si>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</si>
  <si>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</si>
  <si>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</si>
  <si>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</si>
  <si>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</si>
  <si>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</si>
  <si>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</si>
  <si>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</si>
  <si>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</si>
  <si>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</si>
  <si>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</si>
  <si>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</si>
  <si>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</si>
  <si>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</si>
  <si>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</si>
  <si>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</si>
  <si>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</si>
  <si>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</si>
  <si>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</si>
  <si>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</si>
  <si>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</si>
  <si>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</si>
  <si>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</si>
  <si>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</si>
  <si>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</si>
  <si>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</si>
  <si>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</si>
  <si>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</si>
  <si>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</si>
  <si>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</si>
  <si>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</si>
  <si>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</si>
  <si>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</si>
  <si>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</si>
  <si>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</si>
  <si>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</si>
  <si>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</si>
  <si>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</si>
  <si>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</si>
  <si>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</si>
  <si>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</si>
  <si>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</si>
  <si>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</si>
  <si>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</si>
  <si>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194-2023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</si>
</sst>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45326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04/Feb/2024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84" t="s">
        <v>42</v>
      </c>
      <c r="B9" s="84" t="s">
        <v>33</v>
      </c>
      <c r="C9" s="62" t="s">
        <v>45</v>
      </c>
      <c r="D9" s="63">
        <v>7.75</v>
      </c>
      <c r="E9" s="64">
        <v>493.73</v>
      </c>
      <c r="F9" s="64">
        <v>98.73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5"/>
      <c r="B10" s="85"/>
      <c r="C10" s="62" t="s">
        <v>46</v>
      </c>
      <c r="D10" s="63">
        <v>10.36</v>
      </c>
      <c r="E10" s="64">
        <v>419.42</v>
      </c>
      <c r="F10" s="64">
        <v>83.87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5"/>
      <c r="B11" s="85"/>
      <c r="C11" s="62" t="s">
        <v>3</v>
      </c>
      <c r="D11" s="63">
        <v>16.920000000000002</v>
      </c>
      <c r="E11" s="64">
        <v>306.77</v>
      </c>
      <c r="F11" s="64">
        <v>61.34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5"/>
      <c r="B12" s="85"/>
      <c r="C12" s="62" t="s">
        <v>4</v>
      </c>
      <c r="D12" s="63">
        <v>25.37</v>
      </c>
      <c r="E12" s="64">
        <v>256.92</v>
      </c>
      <c r="F12" s="64">
        <v>51.38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5"/>
      <c r="B13" s="86"/>
      <c r="C13" s="62" t="s">
        <v>5</v>
      </c>
      <c r="D13" s="63">
        <v>33.83</v>
      </c>
      <c r="E13" s="64">
        <v>248.48</v>
      </c>
      <c r="F13" s="64">
        <v>72.19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5"/>
      <c r="B14" s="84" t="s">
        <v>17</v>
      </c>
      <c r="C14" s="62" t="s">
        <v>45</v>
      </c>
      <c r="D14" s="63">
        <v>8.06</v>
      </c>
      <c r="E14" s="64">
        <v>489.85</v>
      </c>
      <c r="F14" s="64">
        <v>97.95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5"/>
      <c r="B15" s="85"/>
      <c r="C15" s="62" t="s">
        <v>46</v>
      </c>
      <c r="D15" s="63">
        <v>10.77</v>
      </c>
      <c r="E15" s="64">
        <v>415.26</v>
      </c>
      <c r="F15" s="64">
        <v>83.04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5"/>
      <c r="B16" s="85"/>
      <c r="C16" s="62" t="s">
        <v>3</v>
      </c>
      <c r="D16" s="63">
        <v>17.59</v>
      </c>
      <c r="E16" s="64">
        <v>302.70999999999998</v>
      </c>
      <c r="F16" s="64">
        <v>60.53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5"/>
      <c r="B17" s="85"/>
      <c r="C17" s="62" t="s">
        <v>4</v>
      </c>
      <c r="D17" s="63">
        <v>26.39</v>
      </c>
      <c r="E17" s="64">
        <v>252.2</v>
      </c>
      <c r="F17" s="64">
        <v>50.43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5"/>
      <c r="B18" s="86"/>
      <c r="C18" s="62" t="s">
        <v>5</v>
      </c>
      <c r="D18" s="63">
        <v>35.18</v>
      </c>
      <c r="E18" s="64">
        <v>242.84</v>
      </c>
      <c r="F18" s="64">
        <v>77.17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5"/>
      <c r="B19" s="84" t="s">
        <v>34</v>
      </c>
      <c r="C19" s="62" t="s">
        <v>45</v>
      </c>
      <c r="D19" s="63">
        <v>6.46</v>
      </c>
      <c r="E19" s="64">
        <v>718.19</v>
      </c>
      <c r="F19" s="64">
        <v>143.61000000000001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5"/>
      <c r="B20" s="85"/>
      <c r="C20" s="62" t="s">
        <v>46</v>
      </c>
      <c r="D20" s="63">
        <v>8.6300000000000008</v>
      </c>
      <c r="E20" s="64">
        <v>614.11</v>
      </c>
      <c r="F20" s="64">
        <v>122.8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5"/>
      <c r="B21" s="85"/>
      <c r="C21" s="62" t="s">
        <v>3</v>
      </c>
      <c r="D21" s="63">
        <v>14.09</v>
      </c>
      <c r="E21" s="64">
        <v>444.33</v>
      </c>
      <c r="F21" s="64">
        <v>88.85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5"/>
      <c r="B22" s="85"/>
      <c r="C22" s="62" t="s">
        <v>4</v>
      </c>
      <c r="D22" s="63">
        <v>21.13</v>
      </c>
      <c r="E22" s="64">
        <v>372.34</v>
      </c>
      <c r="F22" s="64">
        <v>74.459999999999994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5"/>
      <c r="B23" s="86"/>
      <c r="C23" s="62" t="s">
        <v>5</v>
      </c>
      <c r="D23" s="63">
        <v>28.17</v>
      </c>
      <c r="E23" s="64">
        <v>381.01</v>
      </c>
      <c r="F23" s="64">
        <v>76.19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5"/>
      <c r="B24" s="84" t="s">
        <v>7</v>
      </c>
      <c r="C24" s="62" t="s">
        <v>45</v>
      </c>
      <c r="D24" s="63">
        <v>6.46</v>
      </c>
      <c r="E24" s="64">
        <v>767.38</v>
      </c>
      <c r="F24" s="64">
        <v>153.44999999999999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5"/>
      <c r="B25" s="85"/>
      <c r="C25" s="62" t="s">
        <v>46</v>
      </c>
      <c r="D25" s="63">
        <v>8.6300000000000008</v>
      </c>
      <c r="E25" s="64">
        <v>662.75</v>
      </c>
      <c r="F25" s="64">
        <v>132.53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5"/>
      <c r="B26" s="85"/>
      <c r="C26" s="62" t="s">
        <v>3</v>
      </c>
      <c r="D26" s="63">
        <v>14.09</v>
      </c>
      <c r="E26" s="64">
        <v>483.74</v>
      </c>
      <c r="F26" s="64">
        <v>96.73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5"/>
      <c r="B27" s="85"/>
      <c r="C27" s="62" t="s">
        <v>4</v>
      </c>
      <c r="D27" s="63">
        <v>21.13</v>
      </c>
      <c r="E27" s="64">
        <v>409.73</v>
      </c>
      <c r="F27" s="64">
        <v>81.93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6"/>
      <c r="B28" s="86"/>
      <c r="C28" s="62" t="s">
        <v>5</v>
      </c>
      <c r="D28" s="63">
        <v>28.17</v>
      </c>
      <c r="E28" s="64">
        <v>421.36</v>
      </c>
      <c r="F28" s="64">
        <v>84.26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5" t="s">
        <v>32</v>
      </c>
      <c r="B29" s="85" t="s">
        <v>33</v>
      </c>
      <c r="C29" s="62" t="s">
        <v>45</v>
      </c>
      <c r="D29" s="65">
        <v>7.75</v>
      </c>
      <c r="E29" s="64">
        <v>764.76</v>
      </c>
      <c r="F29" s="64">
        <v>152.93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5"/>
      <c r="B30" s="85"/>
      <c r="C30" s="62" t="s">
        <v>46</v>
      </c>
      <c r="D30" s="65">
        <v>10.36</v>
      </c>
      <c r="E30" s="64">
        <v>645.6</v>
      </c>
      <c r="F30" s="64">
        <v>129.1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5"/>
      <c r="B31" s="85"/>
      <c r="C31" s="62" t="s">
        <v>3</v>
      </c>
      <c r="D31" s="65">
        <v>16.920000000000002</v>
      </c>
      <c r="E31" s="64">
        <v>479.13</v>
      </c>
      <c r="F31" s="64">
        <v>95.81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5"/>
      <c r="B32" s="85"/>
      <c r="C32" s="62" t="s">
        <v>4</v>
      </c>
      <c r="D32" s="65">
        <v>25.37</v>
      </c>
      <c r="E32" s="64">
        <v>404.72</v>
      </c>
      <c r="F32" s="64">
        <v>80.930000000000007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5"/>
      <c r="B33" s="86"/>
      <c r="C33" s="62" t="s">
        <v>5</v>
      </c>
      <c r="D33" s="65">
        <v>33.83</v>
      </c>
      <c r="E33" s="64">
        <v>391.87</v>
      </c>
      <c r="F33" s="66">
        <v>113.85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5"/>
      <c r="B34" s="84" t="s">
        <v>17</v>
      </c>
      <c r="C34" s="62" t="s">
        <v>45</v>
      </c>
      <c r="D34" s="65">
        <v>8.06</v>
      </c>
      <c r="E34" s="64">
        <v>753.26</v>
      </c>
      <c r="F34" s="64">
        <v>150.63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5"/>
      <c r="B35" s="85"/>
      <c r="C35" s="62" t="s">
        <v>46</v>
      </c>
      <c r="D35" s="65">
        <v>10.77</v>
      </c>
      <c r="E35" s="64">
        <v>634.45000000000005</v>
      </c>
      <c r="F35" s="64">
        <v>126.87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5"/>
      <c r="B36" s="85"/>
      <c r="C36" s="62" t="s">
        <v>3</v>
      </c>
      <c r="D36" s="65">
        <v>17.59</v>
      </c>
      <c r="E36" s="64">
        <v>469.79</v>
      </c>
      <c r="F36" s="64">
        <v>93.94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5"/>
      <c r="B37" s="85"/>
      <c r="C37" s="62" t="s">
        <v>4</v>
      </c>
      <c r="D37" s="65">
        <v>26.39</v>
      </c>
      <c r="E37" s="64">
        <v>395.49</v>
      </c>
      <c r="F37" s="64">
        <v>79.09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5"/>
      <c r="B38" s="86"/>
      <c r="C38" s="62" t="s">
        <v>5</v>
      </c>
      <c r="D38" s="65">
        <v>35.18</v>
      </c>
      <c r="E38" s="64">
        <v>381.64</v>
      </c>
      <c r="F38" s="66">
        <v>121.27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5"/>
      <c r="B39" s="84" t="s">
        <v>34</v>
      </c>
      <c r="C39" s="62" t="s">
        <v>45</v>
      </c>
      <c r="D39" s="65">
        <v>6.46</v>
      </c>
      <c r="E39" s="64">
        <v>1052.3699999999999</v>
      </c>
      <c r="F39" s="64">
        <v>210.44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5"/>
      <c r="B40" s="85"/>
      <c r="C40" s="62" t="s">
        <v>46</v>
      </c>
      <c r="D40" s="65">
        <v>8.6300000000000008</v>
      </c>
      <c r="E40" s="64">
        <v>895.31</v>
      </c>
      <c r="F40" s="64">
        <v>179.03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85"/>
      <c r="B41" s="85"/>
      <c r="C41" s="62" t="s">
        <v>3</v>
      </c>
      <c r="D41" s="65">
        <v>14.09</v>
      </c>
      <c r="E41" s="64">
        <v>656.9</v>
      </c>
      <c r="F41" s="64">
        <v>131.36000000000001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5"/>
      <c r="B42" s="85"/>
      <c r="C42" s="62" t="s">
        <v>4</v>
      </c>
      <c r="D42" s="65">
        <v>21.13</v>
      </c>
      <c r="E42" s="64">
        <v>556.47</v>
      </c>
      <c r="F42" s="64">
        <v>111.28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5"/>
      <c r="B43" s="86"/>
      <c r="C43" s="62" t="s">
        <v>5</v>
      </c>
      <c r="D43" s="65">
        <v>28.17</v>
      </c>
      <c r="E43" s="64">
        <v>560.15</v>
      </c>
      <c r="F43" s="64">
        <v>112.01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5"/>
      <c r="B44" s="84" t="s">
        <v>7</v>
      </c>
      <c r="C44" s="62" t="s">
        <v>45</v>
      </c>
      <c r="D44" s="63">
        <v>6.46</v>
      </c>
      <c r="E44" s="64">
        <v>1138.4100000000001</v>
      </c>
      <c r="F44" s="64">
        <v>227.65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5"/>
      <c r="B45" s="85"/>
      <c r="C45" s="62" t="s">
        <v>46</v>
      </c>
      <c r="D45" s="63">
        <v>8.6300000000000008</v>
      </c>
      <c r="E45" s="64">
        <v>974.95</v>
      </c>
      <c r="F45" s="64">
        <v>194.96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5"/>
      <c r="B46" s="85"/>
      <c r="C46" s="62" t="s">
        <v>3</v>
      </c>
      <c r="D46" s="63">
        <v>14.09</v>
      </c>
      <c r="E46" s="64">
        <v>722.1</v>
      </c>
      <c r="F46" s="64">
        <v>144.4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5"/>
      <c r="B47" s="85"/>
      <c r="C47" s="62" t="s">
        <v>4</v>
      </c>
      <c r="D47" s="63">
        <v>21.13</v>
      </c>
      <c r="E47" s="64">
        <v>616.16</v>
      </c>
      <c r="F47" s="64">
        <v>123.21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6"/>
      <c r="B48" s="86"/>
      <c r="C48" s="62" t="s">
        <v>5</v>
      </c>
      <c r="D48" s="63">
        <v>28.17</v>
      </c>
      <c r="E48" s="64">
        <v>621.94000000000005</v>
      </c>
      <c r="F48" s="64">
        <v>124.37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04/Feb/2024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5.54</v>
      </c>
      <c r="C55" s="73">
        <v>8.39</v>
      </c>
      <c r="D55" s="73">
        <v>13.82</v>
      </c>
      <c r="E55" s="73">
        <v>13.82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8.24</v>
      </c>
      <c r="C56" s="73">
        <v>10.5</v>
      </c>
      <c r="D56" s="73">
        <v>17.78</v>
      </c>
      <c r="E56" s="73">
        <v>17.78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tabSelected="1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5.0200000000000002E-2</v>
      </c>
      <c r="J5" t="s">
        <v>61</v>
      </c>
    </row>
    <row r="6" spans="1:10">
      <c r="A6" s="58" t="str">
        <f>+PliegoRural!A6</f>
        <v>Vigente a partir del 04/Feb/2024</v>
      </c>
      <c r="B6" s="56"/>
      <c r="C6" s="56"/>
      <c r="D6" s="56"/>
      <c r="E6" s="56"/>
      <c r="F6" s="56"/>
      <c r="H6" s="82" t="s">
        <v>57</v>
      </c>
      <c r="I6" s="81">
        <f>1-I5</f>
        <v>0.94979999999999998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4" t="s">
        <v>53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507.33570599999996</v>
      </c>
      <c r="F9" s="64">
        <f>+PliegoRural!F9*$I$6+PliegoRural!F29*$I$5</f>
        <v>101.45084</v>
      </c>
    </row>
    <row r="10" spans="1:10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430.77423599999997</v>
      </c>
      <c r="F10" s="64">
        <f>+PliegoRural!F10*$I$6+PliegoRural!F30*$I$5</f>
        <v>86.140546000000001</v>
      </c>
      <c r="G10" s="83">
        <f>+E10*D10/100</f>
        <v>44.628210849599988</v>
      </c>
      <c r="H10" s="83">
        <f>+G10/3.82</f>
        <v>11.682777709319369</v>
      </c>
    </row>
    <row r="11" spans="1:10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315.42247199999997</v>
      </c>
      <c r="F11" s="64">
        <f>+PliegoRural!F11*$I$6+PliegoRural!F31*$I$5</f>
        <v>63.070394000000007</v>
      </c>
      <c r="G11" s="83"/>
      <c r="H11" s="83"/>
    </row>
    <row r="12" spans="1:10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264.33956000000001</v>
      </c>
      <c r="F12" s="64">
        <f>+PliegoRural!F12*$I$6+PliegoRural!F32*$I$5</f>
        <v>52.863410000000002</v>
      </c>
      <c r="G12" s="83"/>
      <c r="H12" s="83"/>
    </row>
    <row r="13" spans="1:10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255.67817799999997</v>
      </c>
      <c r="F13" s="64">
        <f>+PliegoRural!F13*$I$6+PliegoRural!F33*$I$5</f>
        <v>74.281332000000006</v>
      </c>
      <c r="G13" s="83"/>
      <c r="H13" s="83"/>
    </row>
    <row r="14" spans="1:10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503.07318199999997</v>
      </c>
      <c r="F14" s="64">
        <f>+PliegoRural!F14*$I$6+PliegoRural!F34*$I$5</f>
        <v>100.59453600000001</v>
      </c>
      <c r="G14" s="83">
        <f>+E14*D14/100</f>
        <v>40.5476984692</v>
      </c>
      <c r="H14" s="83">
        <f>+G14/3.82</f>
        <v>10.614580751099476</v>
      </c>
    </row>
    <row r="15" spans="1:10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426.26333800000003</v>
      </c>
      <c r="F15" s="64">
        <f>+PliegoRural!F15*$I$6+PliegoRural!F35*$I$5</f>
        <v>85.240266000000005</v>
      </c>
      <c r="G15" s="83">
        <f>+E15*D15/100</f>
        <v>45.908561502600008</v>
      </c>
      <c r="H15" s="83">
        <f>+G15/3.82</f>
        <v>12.017948037329846</v>
      </c>
    </row>
    <row r="16" spans="1:10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311.09741599999995</v>
      </c>
      <c r="F16" s="64">
        <f>+PliegoRural!F16*$I$6+PliegoRural!F36*$I$5</f>
        <v>62.207182000000003</v>
      </c>
      <c r="G16" s="83"/>
      <c r="H16" s="83"/>
    </row>
    <row r="17" spans="1:8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259.39315799999997</v>
      </c>
      <c r="F17" s="64">
        <f>+PliegoRural!F17*$I$6+PliegoRural!F37*$I$5</f>
        <v>51.868731999999994</v>
      </c>
      <c r="G17" s="83"/>
      <c r="H17" s="83"/>
    </row>
    <row r="18" spans="1:8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249.80776</v>
      </c>
      <c r="F18" s="64">
        <f>+PliegoRural!F18*$I$6+PliegoRural!F38*$I$5</f>
        <v>79.38382</v>
      </c>
      <c r="G18" s="83"/>
      <c r="H18" s="83"/>
    </row>
    <row r="19" spans="1:8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734.96583600000008</v>
      </c>
      <c r="F19" s="64">
        <f>+PliegoRural!F19*$I$6+PliegoRural!F39*$I$5</f>
        <v>146.964866</v>
      </c>
      <c r="G19" s="83">
        <f>+E19*D19/100</f>
        <v>47.478793005600004</v>
      </c>
      <c r="H19" s="83">
        <f>+G19/3.82</f>
        <v>12.429003404607331</v>
      </c>
    </row>
    <row r="20" spans="1:8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628.22623999999996</v>
      </c>
      <c r="F20" s="64">
        <f>+PliegoRural!F20*$I$6+PliegoRural!F40*$I$5</f>
        <v>125.62274599999999</v>
      </c>
      <c r="G20" s="83">
        <f>+E20*D20/100</f>
        <v>54.215924512000001</v>
      </c>
      <c r="H20" s="83">
        <f>+G20/3.82</f>
        <v>14.192650395811519</v>
      </c>
    </row>
    <row r="21" spans="1:8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455.001014</v>
      </c>
      <c r="F21" s="64">
        <f>+PliegoRural!F21*$I$6+PliegoRural!F41*$I$5</f>
        <v>90.98400199999999</v>
      </c>
    </row>
    <row r="22" spans="1:8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381.583326</v>
      </c>
      <c r="F22" s="64">
        <f>+PliegoRural!F22*$I$6+PliegoRural!F42*$I$5</f>
        <v>76.308363999999997</v>
      </c>
    </row>
    <row r="23" spans="1:8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390.00282799999997</v>
      </c>
      <c r="F23" s="64">
        <f>+PliegoRural!F23*$I$6+PliegoRural!F43*$I$5</f>
        <v>77.988163999999998</v>
      </c>
    </row>
    <row r="24" spans="1:8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786.00570600000003</v>
      </c>
      <c r="F24" s="64">
        <f>+PliegoRural!F24*$I$6+PliegoRural!F44*$I$5</f>
        <v>157.17483999999999</v>
      </c>
    </row>
    <row r="25" spans="1:8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678.42244000000005</v>
      </c>
      <c r="F25" s="64">
        <f>+PliegoRural!F25*$I$6+PliegoRural!F45*$I$5</f>
        <v>135.66398599999999</v>
      </c>
    </row>
    <row r="26" spans="1:8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495.70567199999999</v>
      </c>
      <c r="F26" s="64">
        <f>+PliegoRural!F26*$I$6+PliegoRural!F46*$I$5</f>
        <v>99.123034000000004</v>
      </c>
    </row>
    <row r="27" spans="1:8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420.09278600000005</v>
      </c>
      <c r="F27" s="64">
        <f>+PliegoRural!F27*$I$6+PliegoRural!F47*$I$5</f>
        <v>84.002256000000003</v>
      </c>
    </row>
    <row r="28" spans="1:8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431.42911600000002</v>
      </c>
      <c r="F28" s="64">
        <f>+PliegoRural!F28*$I$6+PliegoRural!F48*$I$5</f>
        <v>86.273522</v>
      </c>
    </row>
    <row r="29" spans="1:8" hidden="1">
      <c r="A29" s="85"/>
      <c r="B29" s="85"/>
      <c r="C29" s="62"/>
      <c r="D29" s="65"/>
      <c r="E29" s="64"/>
      <c r="F29" s="64"/>
    </row>
    <row r="30" spans="1:8" hidden="1">
      <c r="A30" s="85"/>
      <c r="B30" s="85"/>
      <c r="C30" s="62"/>
      <c r="D30" s="65"/>
      <c r="E30" s="64"/>
      <c r="F30" s="64"/>
    </row>
    <row r="31" spans="1:8" hidden="1">
      <c r="A31" s="85"/>
      <c r="B31" s="85"/>
      <c r="C31" s="62"/>
      <c r="D31" s="65"/>
      <c r="E31" s="64"/>
      <c r="F31" s="64"/>
    </row>
    <row r="32" spans="1:8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04/Feb/2024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5.54</v>
      </c>
      <c r="C55" s="73">
        <f>+PliegoRural!C55</f>
        <v>8.39</v>
      </c>
      <c r="D55" s="73">
        <f>+PliegoRural!D55</f>
        <v>13.82</v>
      </c>
      <c r="E55" s="73">
        <f>+PliegoRural!E55</f>
        <v>13.82</v>
      </c>
      <c r="F55" s="68"/>
    </row>
    <row r="56" spans="1:6">
      <c r="A56" s="72" t="s">
        <v>21</v>
      </c>
      <c r="B56" s="73">
        <f>+PliegoRural!B56</f>
        <v>8.24</v>
      </c>
      <c r="C56" s="73">
        <f>+PliegoRural!C56</f>
        <v>10.5</v>
      </c>
      <c r="D56" s="73">
        <f>+PliegoRural!D56</f>
        <v>17.78</v>
      </c>
      <c r="E56" s="73">
        <f>+PliegoRural!E56</f>
        <v>17.78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04/Feb/2024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4" t="s">
        <v>60</v>
      </c>
      <c r="B9" s="84" t="s">
        <v>33</v>
      </c>
      <c r="C9" s="62" t="s">
        <v>45</v>
      </c>
      <c r="D9" s="63">
        <f>+PliegoRural!D9</f>
        <v>7.75</v>
      </c>
      <c r="E9" s="64">
        <f>+PliegoRural!E9*$I$6+PliegoRural!E29*$I$5</f>
        <v>520.83300000000008</v>
      </c>
      <c r="F9" s="64">
        <f>+PliegoRural!F9*$I$6+PliegoRural!F29*$I$5</f>
        <v>104.15</v>
      </c>
    </row>
    <row r="10" spans="1:9">
      <c r="A10" s="85"/>
      <c r="B10" s="85"/>
      <c r="C10" s="62" t="s">
        <v>46</v>
      </c>
      <c r="D10" s="63">
        <f>+PliegoRural!D10</f>
        <v>10.36</v>
      </c>
      <c r="E10" s="64">
        <f>+PliegoRural!E10*$I$6+PliegoRural!E30*$I$5</f>
        <v>442.03800000000001</v>
      </c>
      <c r="F10" s="64">
        <f>+PliegoRural!F10*$I$6+PliegoRural!F30*$I$5</f>
        <v>88.393000000000001</v>
      </c>
    </row>
    <row r="11" spans="1:9">
      <c r="A11" s="85"/>
      <c r="B11" s="85"/>
      <c r="C11" s="62" t="s">
        <v>3</v>
      </c>
      <c r="D11" s="63">
        <f>+PliegoRural!D11</f>
        <v>16.920000000000002</v>
      </c>
      <c r="E11" s="64">
        <f>+PliegoRural!E11*$I$6+PliegoRural!E31*$I$5</f>
        <v>324.00600000000003</v>
      </c>
      <c r="F11" s="64">
        <f>+PliegoRural!F11*$I$6+PliegoRural!F31*$I$5</f>
        <v>64.787000000000006</v>
      </c>
    </row>
    <row r="12" spans="1:9">
      <c r="A12" s="85"/>
      <c r="B12" s="85"/>
      <c r="C12" s="62" t="s">
        <v>4</v>
      </c>
      <c r="D12" s="63">
        <f>+PliegoRural!D12</f>
        <v>25.37</v>
      </c>
      <c r="E12" s="64">
        <f>+PliegoRural!E12*$I$6+PliegoRural!E32*$I$5</f>
        <v>271.70000000000005</v>
      </c>
      <c r="F12" s="64">
        <f>+PliegoRural!F12*$I$6+PliegoRural!F32*$I$5</f>
        <v>54.335000000000008</v>
      </c>
    </row>
    <row r="13" spans="1:9">
      <c r="A13" s="85"/>
      <c r="B13" s="86"/>
      <c r="C13" s="62" t="s">
        <v>5</v>
      </c>
      <c r="D13" s="63">
        <f>+PliegoRural!D13</f>
        <v>33.83</v>
      </c>
      <c r="E13" s="64">
        <f>+PliegoRural!E13*$I$6+PliegoRural!E33*$I$5</f>
        <v>262.81900000000002</v>
      </c>
      <c r="F13" s="64">
        <f>+PliegoRural!F13*$I$6+PliegoRural!F33*$I$5</f>
        <v>76.356000000000009</v>
      </c>
    </row>
    <row r="14" spans="1:9">
      <c r="A14" s="85"/>
      <c r="B14" s="84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516.19100000000003</v>
      </c>
      <c r="F14" s="64">
        <f>+PliegoRural!F14*$I$6+PliegoRural!F34*$I$5</f>
        <v>103.218</v>
      </c>
    </row>
    <row r="15" spans="1:9">
      <c r="A15" s="85"/>
      <c r="B15" s="85"/>
      <c r="C15" s="62" t="s">
        <v>46</v>
      </c>
      <c r="D15" s="63">
        <f>+PliegoRural!D15</f>
        <v>10.77</v>
      </c>
      <c r="E15" s="64">
        <f>+PliegoRural!E15*$I$6+PliegoRural!E35*$I$5</f>
        <v>437.17899999999997</v>
      </c>
      <c r="F15" s="64">
        <f>+PliegoRural!F15*$I$6+PliegoRural!F35*$I$5</f>
        <v>87.423000000000002</v>
      </c>
    </row>
    <row r="16" spans="1:9">
      <c r="A16" s="85"/>
      <c r="B16" s="85"/>
      <c r="C16" s="62" t="s">
        <v>3</v>
      </c>
      <c r="D16" s="63">
        <f>+PliegoRural!D16</f>
        <v>17.59</v>
      </c>
      <c r="E16" s="64">
        <f>+PliegoRural!E16*$I$6+PliegoRural!E36*$I$5</f>
        <v>319.41799999999995</v>
      </c>
      <c r="F16" s="64">
        <f>+PliegoRural!F16*$I$6+PliegoRural!F36*$I$5</f>
        <v>63.871000000000002</v>
      </c>
    </row>
    <row r="17" spans="1:6">
      <c r="A17" s="85"/>
      <c r="B17" s="85"/>
      <c r="C17" s="62" t="s">
        <v>4</v>
      </c>
      <c r="D17" s="63">
        <f>+PliegoRural!D17</f>
        <v>26.39</v>
      </c>
      <c r="E17" s="64">
        <f>+PliegoRural!E17*$I$6+PliegoRural!E37*$I$5</f>
        <v>266.529</v>
      </c>
      <c r="F17" s="64">
        <f>+PliegoRural!F17*$I$6+PliegoRural!F37*$I$5</f>
        <v>53.295999999999999</v>
      </c>
    </row>
    <row r="18" spans="1:6">
      <c r="A18" s="85"/>
      <c r="B18" s="86"/>
      <c r="C18" s="62" t="s">
        <v>5</v>
      </c>
      <c r="D18" s="63">
        <f>+PliegoRural!D18</f>
        <v>35.18</v>
      </c>
      <c r="E18" s="64">
        <f>+PliegoRural!E18*$I$6+PliegoRural!E38*$I$5</f>
        <v>256.72000000000003</v>
      </c>
      <c r="F18" s="64">
        <f>+PliegoRural!F18*$I$6+PliegoRural!F38*$I$5</f>
        <v>81.58</v>
      </c>
    </row>
    <row r="19" spans="1:6">
      <c r="A19" s="85"/>
      <c r="B19" s="84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751.60800000000006</v>
      </c>
      <c r="F19" s="64">
        <f>+PliegoRural!F19*$I$6+PliegoRural!F39*$I$5</f>
        <v>150.29300000000003</v>
      </c>
    </row>
    <row r="20" spans="1:6">
      <c r="A20" s="85"/>
      <c r="B20" s="85"/>
      <c r="C20" s="62" t="s">
        <v>46</v>
      </c>
      <c r="D20" s="63">
        <f>+PliegoRural!D20</f>
        <v>8.6300000000000008</v>
      </c>
      <c r="E20" s="64">
        <f>+PliegoRural!E20*$I$6+PliegoRural!E40*$I$5</f>
        <v>642.23</v>
      </c>
      <c r="F20" s="64">
        <f>+PliegoRural!F20*$I$6+PliegoRural!F40*$I$5</f>
        <v>128.423</v>
      </c>
    </row>
    <row r="21" spans="1:6">
      <c r="A21" s="85"/>
      <c r="B21" s="85"/>
      <c r="C21" s="62" t="s">
        <v>3</v>
      </c>
      <c r="D21" s="63">
        <f>+PliegoRural!D21</f>
        <v>14.09</v>
      </c>
      <c r="E21" s="64">
        <f>+PliegoRural!E21*$I$6+PliegoRural!E41*$I$5</f>
        <v>465.58699999999999</v>
      </c>
      <c r="F21" s="64">
        <f>+PliegoRural!F21*$I$6+PliegoRural!F41*$I$5</f>
        <v>93.100999999999999</v>
      </c>
    </row>
    <row r="22" spans="1:6">
      <c r="A22" s="85"/>
      <c r="B22" s="85"/>
      <c r="C22" s="62" t="s">
        <v>4</v>
      </c>
      <c r="D22" s="63">
        <f>+PliegoRural!D22</f>
        <v>21.13</v>
      </c>
      <c r="E22" s="64">
        <f>+PliegoRural!E22*$I$6+PliegoRural!E42*$I$5</f>
        <v>390.75299999999999</v>
      </c>
      <c r="F22" s="64">
        <f>+PliegoRural!F22*$I$6+PliegoRural!F42*$I$5</f>
        <v>78.141999999999996</v>
      </c>
    </row>
    <row r="23" spans="1:6">
      <c r="A23" s="85"/>
      <c r="B23" s="86"/>
      <c r="C23" s="62" t="s">
        <v>5</v>
      </c>
      <c r="D23" s="63">
        <f>+PliegoRural!D23</f>
        <v>28.17</v>
      </c>
      <c r="E23" s="64">
        <f>+PliegoRural!E23*$I$6+PliegoRural!E43*$I$5</f>
        <v>398.92399999999998</v>
      </c>
      <c r="F23" s="64">
        <f>+PliegoRural!F23*$I$6+PliegoRural!F43*$I$5</f>
        <v>79.771999999999991</v>
      </c>
    </row>
    <row r="24" spans="1:6">
      <c r="A24" s="85"/>
      <c r="B24" s="84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804.48300000000006</v>
      </c>
      <c r="F24" s="64">
        <f>+PliegoRural!F24*$I$6+PliegoRural!F44*$I$5</f>
        <v>160.87</v>
      </c>
    </row>
    <row r="25" spans="1:6">
      <c r="A25" s="85"/>
      <c r="B25" s="85"/>
      <c r="C25" s="62" t="s">
        <v>46</v>
      </c>
      <c r="D25" s="63">
        <f>+PliegoRural!D25</f>
        <v>8.6300000000000008</v>
      </c>
      <c r="E25" s="64">
        <f>+PliegoRural!E25*$I$6+PliegoRural!E45*$I$5</f>
        <v>693.97</v>
      </c>
      <c r="F25" s="64">
        <f>+PliegoRural!F25*$I$6+PliegoRural!F45*$I$5</f>
        <v>138.773</v>
      </c>
    </row>
    <row r="26" spans="1:6">
      <c r="A26" s="85"/>
      <c r="B26" s="85"/>
      <c r="C26" s="62" t="s">
        <v>3</v>
      </c>
      <c r="D26" s="63">
        <f>+PliegoRural!D26</f>
        <v>14.09</v>
      </c>
      <c r="E26" s="64">
        <f>+PliegoRural!E26*$I$6+PliegoRural!E46*$I$5</f>
        <v>507.57600000000002</v>
      </c>
      <c r="F26" s="64">
        <f>+PliegoRural!F26*$I$6+PliegoRural!F46*$I$5</f>
        <v>101.497</v>
      </c>
    </row>
    <row r="27" spans="1:6">
      <c r="A27" s="85"/>
      <c r="B27" s="85"/>
      <c r="C27" s="62" t="s">
        <v>4</v>
      </c>
      <c r="D27" s="63">
        <f>+PliegoRural!D27</f>
        <v>21.13</v>
      </c>
      <c r="E27" s="64">
        <f>+PliegoRural!E27*$I$6+PliegoRural!E47*$I$5</f>
        <v>430.37299999999999</v>
      </c>
      <c r="F27" s="64">
        <f>+PliegoRural!F27*$I$6+PliegoRural!F47*$I$5</f>
        <v>86.058000000000007</v>
      </c>
    </row>
    <row r="28" spans="1:6">
      <c r="A28" s="86"/>
      <c r="B28" s="86"/>
      <c r="C28" s="62" t="s">
        <v>5</v>
      </c>
      <c r="D28" s="63">
        <f>+PliegoRural!D28</f>
        <v>28.17</v>
      </c>
      <c r="E28" s="64">
        <f>+PliegoRural!E28*$I$6+PliegoRural!E48*$I$5</f>
        <v>441.41800000000006</v>
      </c>
      <c r="F28" s="64">
        <f>+PliegoRural!F28*$I$6+PliegoRural!F48*$I$5</f>
        <v>88.271000000000001</v>
      </c>
    </row>
    <row r="29" spans="1:6" hidden="1">
      <c r="A29" s="85"/>
      <c r="B29" s="85"/>
      <c r="C29" s="62"/>
      <c r="D29" s="65"/>
      <c r="E29" s="64"/>
      <c r="F29" s="64"/>
    </row>
    <row r="30" spans="1:6" hidden="1">
      <c r="A30" s="85"/>
      <c r="B30" s="85"/>
      <c r="C30" s="62"/>
      <c r="D30" s="65"/>
      <c r="E30" s="64"/>
      <c r="F30" s="64"/>
    </row>
    <row r="31" spans="1:6" hidden="1">
      <c r="A31" s="85"/>
      <c r="B31" s="85"/>
      <c r="C31" s="62"/>
      <c r="D31" s="65"/>
      <c r="E31" s="64"/>
      <c r="F31" s="64"/>
    </row>
    <row r="32" spans="1:6" hidden="1">
      <c r="A32" s="85"/>
      <c r="B32" s="85"/>
      <c r="C32" s="62"/>
      <c r="D32" s="65"/>
      <c r="E32" s="64"/>
      <c r="F32" s="64"/>
    </row>
    <row r="33" spans="1:6" hidden="1">
      <c r="A33" s="85"/>
      <c r="B33" s="86"/>
      <c r="C33" s="62"/>
      <c r="D33" s="65"/>
      <c r="E33" s="64"/>
      <c r="F33" s="66"/>
    </row>
    <row r="34" spans="1:6" hidden="1">
      <c r="A34" s="85"/>
      <c r="B34" s="84"/>
      <c r="C34" s="62"/>
      <c r="D34" s="65"/>
      <c r="E34" s="64"/>
      <c r="F34" s="64"/>
    </row>
    <row r="35" spans="1:6" hidden="1">
      <c r="A35" s="85"/>
      <c r="B35" s="85"/>
      <c r="C35" s="62"/>
      <c r="D35" s="65"/>
      <c r="E35" s="64"/>
      <c r="F35" s="64"/>
    </row>
    <row r="36" spans="1:6" hidden="1">
      <c r="A36" s="85"/>
      <c r="B36" s="85"/>
      <c r="C36" s="62"/>
      <c r="D36" s="65"/>
      <c r="E36" s="64"/>
      <c r="F36" s="64"/>
    </row>
    <row r="37" spans="1:6" hidden="1">
      <c r="A37" s="85"/>
      <c r="B37" s="85"/>
      <c r="C37" s="62"/>
      <c r="D37" s="65"/>
      <c r="E37" s="64"/>
      <c r="F37" s="64"/>
    </row>
    <row r="38" spans="1:6" hidden="1">
      <c r="A38" s="85"/>
      <c r="B38" s="86"/>
      <c r="C38" s="62"/>
      <c r="D38" s="65"/>
      <c r="E38" s="64"/>
      <c r="F38" s="66"/>
    </row>
    <row r="39" spans="1:6" hidden="1">
      <c r="A39" s="85"/>
      <c r="B39" s="84"/>
      <c r="C39" s="62"/>
      <c r="D39" s="65"/>
      <c r="E39" s="64"/>
      <c r="F39" s="64"/>
    </row>
    <row r="40" spans="1:6" hidden="1">
      <c r="A40" s="85"/>
      <c r="B40" s="85"/>
      <c r="C40" s="62"/>
      <c r="D40" s="65"/>
      <c r="E40" s="64"/>
      <c r="F40" s="64"/>
    </row>
    <row r="41" spans="1:6" hidden="1">
      <c r="A41" s="85"/>
      <c r="B41" s="85"/>
      <c r="C41" s="62"/>
      <c r="D41" s="65"/>
      <c r="E41" s="64"/>
      <c r="F41" s="64"/>
    </row>
    <row r="42" spans="1:6" hidden="1">
      <c r="A42" s="85"/>
      <c r="B42" s="85"/>
      <c r="C42" s="62"/>
      <c r="D42" s="65"/>
      <c r="E42" s="64"/>
      <c r="F42" s="64"/>
    </row>
    <row r="43" spans="1:6" hidden="1">
      <c r="A43" s="85"/>
      <c r="B43" s="86"/>
      <c r="C43" s="62"/>
      <c r="D43" s="65"/>
      <c r="E43" s="64"/>
      <c r="F43" s="64"/>
    </row>
    <row r="44" spans="1:6" hidden="1">
      <c r="A44" s="85"/>
      <c r="B44" s="84"/>
      <c r="C44" s="62"/>
      <c r="D44" s="63"/>
      <c r="E44" s="64"/>
      <c r="F44" s="64"/>
    </row>
    <row r="45" spans="1:6" hidden="1">
      <c r="A45" s="85"/>
      <c r="B45" s="85"/>
      <c r="C45" s="62"/>
      <c r="D45" s="63"/>
      <c r="E45" s="64"/>
      <c r="F45" s="64"/>
    </row>
    <row r="46" spans="1:6" hidden="1">
      <c r="A46" s="85"/>
      <c r="B46" s="85"/>
      <c r="C46" s="62"/>
      <c r="D46" s="63"/>
      <c r="E46" s="64"/>
      <c r="F46" s="64"/>
    </row>
    <row r="47" spans="1:6" hidden="1">
      <c r="A47" s="85"/>
      <c r="B47" s="85"/>
      <c r="C47" s="62"/>
      <c r="D47" s="63"/>
      <c r="E47" s="64"/>
      <c r="F47" s="64"/>
    </row>
    <row r="48" spans="1:6" hidden="1">
      <c r="A48" s="86"/>
      <c r="B48" s="86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04/Feb/2024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5.54</v>
      </c>
      <c r="C55" s="73">
        <f>+PliegoRural!C55</f>
        <v>8.39</v>
      </c>
      <c r="D55" s="73">
        <f>+PliegoRural!D55</f>
        <v>13.82</v>
      </c>
      <c r="E55" s="73">
        <f>+PliegoRural!E55</f>
        <v>13.82</v>
      </c>
      <c r="F55" s="68"/>
    </row>
    <row r="56" spans="1:6">
      <c r="A56" s="72" t="s">
        <v>21</v>
      </c>
      <c r="B56" s="73">
        <f>+PliegoRural!B56</f>
        <v>8.24</v>
      </c>
      <c r="C56" s="73">
        <f>+PliegoRural!C56</f>
        <v>10.5</v>
      </c>
      <c r="D56" s="73">
        <f>+PliegoRural!D56</f>
        <v>17.78</v>
      </c>
      <c r="E56" s="73">
        <f>+PliegoRural!E56</f>
        <v>17.78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 DANIEL</cp:lastModifiedBy>
  <cp:lastPrinted>2015-02-05T20:48:49Z</cp:lastPrinted>
  <dcterms:created xsi:type="dcterms:W3CDTF">2005-07-18T22:02:40Z</dcterms:created>
  <dcterms:modified xsi:type="dcterms:W3CDTF">2024-02-09T22:06:02Z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